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edow\AppData\Local\Temp\4\SWA63ca85bf0\"/>
    </mc:Choice>
  </mc:AlternateContent>
  <xr:revisionPtr revIDLastSave="0" documentId="13_ncr:1_{6F56C1D2-B001-4D83-85E7-E29B2F7E0C49}" xr6:coauthVersionLast="47" xr6:coauthVersionMax="47" xr10:uidLastSave="{00000000-0000-0000-0000-000000000000}"/>
  <bookViews>
    <workbookView xWindow="3000" yWindow="1950" windowWidth="21600" windowHeight="11385" xr2:uid="{00000000-000D-0000-FFFF-FFFF00000000}"/>
  </bookViews>
  <sheets>
    <sheet name="Zusammenstellg. 2023 gesamt" sheetId="3" r:id="rId1"/>
  </sheets>
  <definedNames>
    <definedName name="_xlnm._FilterDatabase" localSheetId="0" hidden="1">'Zusammenstellg. 2023 gesamt'!#REF!</definedName>
    <definedName name="_xlnm.Print_Titles" localSheetId="0">'Zusammenstellg. 2023 gesamt'!$3:$4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7" i="3" l="1"/>
  <c r="D5" i="3" l="1"/>
  <c r="C57" i="3"/>
  <c r="C5" i="3" s="1"/>
  <c r="E56" i="3"/>
  <c r="G56" i="3" s="1"/>
  <c r="E55" i="3"/>
  <c r="G55" i="3" s="1"/>
  <c r="E54" i="3"/>
  <c r="G54" i="3" s="1"/>
  <c r="E53" i="3"/>
  <c r="G53" i="3" s="1"/>
  <c r="E52" i="3"/>
  <c r="G52" i="3" s="1"/>
  <c r="E51" i="3"/>
  <c r="G51" i="3" s="1"/>
  <c r="E50" i="3"/>
  <c r="G50" i="3" s="1"/>
  <c r="E49" i="3"/>
  <c r="G49" i="3" s="1"/>
  <c r="E48" i="3"/>
  <c r="G48" i="3" s="1"/>
  <c r="E47" i="3"/>
  <c r="G47" i="3" s="1"/>
  <c r="E46" i="3"/>
  <c r="G46" i="3" s="1"/>
  <c r="E45" i="3"/>
  <c r="G45" i="3" s="1"/>
  <c r="E44" i="3"/>
  <c r="G44" i="3" s="1"/>
  <c r="E43" i="3"/>
  <c r="G43" i="3" s="1"/>
  <c r="E42" i="3"/>
  <c r="G42" i="3" s="1"/>
  <c r="E41" i="3"/>
  <c r="G41" i="3" s="1"/>
  <c r="E40" i="3"/>
  <c r="G40" i="3" s="1"/>
  <c r="E39" i="3"/>
  <c r="G39" i="3" s="1"/>
  <c r="E38" i="3"/>
  <c r="G38" i="3" s="1"/>
  <c r="E37" i="3"/>
  <c r="G37" i="3" s="1"/>
  <c r="E36" i="3"/>
  <c r="G36" i="3" s="1"/>
  <c r="E35" i="3"/>
  <c r="G35" i="3" s="1"/>
  <c r="E34" i="3"/>
  <c r="G34" i="3" s="1"/>
  <c r="E33" i="3"/>
  <c r="G33" i="3" s="1"/>
  <c r="E32" i="3"/>
  <c r="G32" i="3" s="1"/>
  <c r="E31" i="3"/>
  <c r="G31" i="3" s="1"/>
  <c r="E30" i="3"/>
  <c r="G30" i="3" s="1"/>
  <c r="E29" i="3"/>
  <c r="G29" i="3" s="1"/>
  <c r="E28" i="3"/>
  <c r="G28" i="3" s="1"/>
  <c r="E27" i="3"/>
  <c r="G27" i="3" s="1"/>
  <c r="E26" i="3"/>
  <c r="G26" i="3" s="1"/>
  <c r="E25" i="3"/>
  <c r="G25" i="3" s="1"/>
  <c r="E24" i="3"/>
  <c r="G24" i="3" s="1"/>
  <c r="E23" i="3"/>
  <c r="G23" i="3" s="1"/>
  <c r="E22" i="3"/>
  <c r="G22" i="3" s="1"/>
  <c r="E21" i="3"/>
  <c r="G21" i="3" s="1"/>
  <c r="E20" i="3"/>
  <c r="G20" i="3" s="1"/>
  <c r="E19" i="3"/>
  <c r="G19" i="3" s="1"/>
  <c r="E18" i="3"/>
  <c r="G18" i="3" s="1"/>
  <c r="E17" i="3"/>
  <c r="G17" i="3" s="1"/>
  <c r="E16" i="3"/>
  <c r="G16" i="3" s="1"/>
  <c r="E15" i="3"/>
  <c r="G15" i="3" s="1"/>
  <c r="E14" i="3"/>
  <c r="G14" i="3" s="1"/>
  <c r="E13" i="3"/>
  <c r="G13" i="3" s="1"/>
  <c r="E12" i="3"/>
  <c r="G12" i="3" s="1"/>
  <c r="E11" i="3"/>
  <c r="G11" i="3" s="1"/>
  <c r="E10" i="3"/>
  <c r="G10" i="3" s="1"/>
  <c r="E9" i="3"/>
  <c r="G9" i="3" s="1"/>
  <c r="E8" i="3"/>
  <c r="G8" i="3" s="1"/>
  <c r="E7" i="3"/>
  <c r="G7" i="3" s="1"/>
  <c r="E6" i="3"/>
  <c r="G6" i="3" s="1"/>
  <c r="H55" i="3" l="1"/>
  <c r="H35" i="3"/>
  <c r="H32" i="3"/>
  <c r="H23" i="3"/>
  <c r="H20" i="3"/>
  <c r="H7" i="3"/>
  <c r="H56" i="3"/>
  <c r="H52" i="3"/>
  <c r="H51" i="3"/>
  <c r="H48" i="3"/>
  <c r="H43" i="3"/>
  <c r="H40" i="3"/>
  <c r="H39" i="3"/>
  <c r="H31" i="3"/>
  <c r="H28" i="3"/>
  <c r="H27" i="3"/>
  <c r="H24" i="3"/>
  <c r="H12" i="3"/>
  <c r="H11" i="3"/>
  <c r="H47" i="3"/>
  <c r="H19" i="3"/>
  <c r="H8" i="3"/>
  <c r="H16" i="3"/>
  <c r="H15" i="3"/>
  <c r="H14" i="3"/>
  <c r="H22" i="3"/>
  <c r="H30" i="3"/>
  <c r="H34" i="3"/>
  <c r="H42" i="3"/>
  <c r="H46" i="3"/>
  <c r="H50" i="3"/>
  <c r="H54" i="3"/>
  <c r="H9" i="3"/>
  <c r="H13" i="3"/>
  <c r="H17" i="3"/>
  <c r="H21" i="3"/>
  <c r="H25" i="3"/>
  <c r="H29" i="3"/>
  <c r="H33" i="3"/>
  <c r="H36" i="3"/>
  <c r="H37" i="3"/>
  <c r="H41" i="3"/>
  <c r="H44" i="3"/>
  <c r="H45" i="3"/>
  <c r="H49" i="3"/>
  <c r="H53" i="3"/>
  <c r="E57" i="3"/>
  <c r="E5" i="3" s="1"/>
  <c r="H10" i="3"/>
  <c r="H18" i="3"/>
  <c r="H26" i="3"/>
  <c r="H38" i="3"/>
  <c r="F57" i="3" l="1"/>
  <c r="F5" i="3" s="1"/>
  <c r="G57" i="3"/>
  <c r="G5" i="3" s="1"/>
  <c r="H6" i="3"/>
  <c r="H57" i="3" s="1"/>
  <c r="H5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Bredow, Ute</author>
  </authors>
  <commentList>
    <comment ref="C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Bredow, Ute:</t>
        </r>
        <r>
          <rPr>
            <sz val="9"/>
            <color indexed="81"/>
            <rFont val="Tahoma"/>
            <family val="2"/>
          </rPr>
          <t xml:space="preserve">
Aus Berechnung incl. ao Zuweisungen Spalte W</t>
        </r>
      </text>
    </comment>
    <comment ref="D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Bredow, Ute:</t>
        </r>
        <r>
          <rPr>
            <sz val="9"/>
            <color indexed="81"/>
            <rFont val="Tahoma"/>
            <family val="2"/>
          </rPr>
          <t xml:space="preserve">
Aus Tabellenblatt Berechnung HR ZB 
Spalte W</t>
        </r>
      </text>
    </comment>
  </commentList>
</comments>
</file>

<file path=xl/sharedStrings.xml><?xml version="1.0" encoding="utf-8"?>
<sst xmlns="http://schemas.openxmlformats.org/spreadsheetml/2006/main" count="65" uniqueCount="65">
  <si>
    <t>Aalen</t>
  </si>
  <si>
    <t>Backnang</t>
  </si>
  <si>
    <t>Bad Cannstatt</t>
  </si>
  <si>
    <t>Bad Urach</t>
  </si>
  <si>
    <t>Balingen</t>
  </si>
  <si>
    <t>Bernhausen</t>
  </si>
  <si>
    <t>Besigheim</t>
  </si>
  <si>
    <t>Biberach</t>
  </si>
  <si>
    <t>Blaubeuren</t>
  </si>
  <si>
    <t>Blaufelden</t>
  </si>
  <si>
    <t>Böblingen</t>
  </si>
  <si>
    <t>Brackenheim</t>
  </si>
  <si>
    <t>Calw</t>
  </si>
  <si>
    <t>Crailsheim</t>
  </si>
  <si>
    <t>Degerloch</t>
  </si>
  <si>
    <t>Ditzingen</t>
  </si>
  <si>
    <t>Esslingen</t>
  </si>
  <si>
    <t>Freudenstadt</t>
  </si>
  <si>
    <t>Gaildorf</t>
  </si>
  <si>
    <t>Geislingen</t>
  </si>
  <si>
    <t>Göppingen</t>
  </si>
  <si>
    <t>Heidenheim</t>
  </si>
  <si>
    <t>Heilbronn</t>
  </si>
  <si>
    <t>Herrenberg</t>
  </si>
  <si>
    <t>Kirchheim</t>
  </si>
  <si>
    <t>Künzelsau</t>
  </si>
  <si>
    <t>Leonberg</t>
  </si>
  <si>
    <t>Ludwigsburg</t>
  </si>
  <si>
    <t>Marbach</t>
  </si>
  <si>
    <t>Mühlacker</t>
  </si>
  <si>
    <t>Münsingen</t>
  </si>
  <si>
    <t>Nagold</t>
  </si>
  <si>
    <t>Neuenbürg</t>
  </si>
  <si>
    <t>Neuenstadt</t>
  </si>
  <si>
    <t>Nürtingen</t>
  </si>
  <si>
    <t>Öhringen</t>
  </si>
  <si>
    <t>Ravensburg</t>
  </si>
  <si>
    <t>Reutlingen</t>
  </si>
  <si>
    <t>Schorndorf</t>
  </si>
  <si>
    <t>Schw. Gmünd</t>
  </si>
  <si>
    <t>Schw. Hall</t>
  </si>
  <si>
    <t>Stuttgart</t>
  </si>
  <si>
    <t>Sulz</t>
  </si>
  <si>
    <t>Tübingen</t>
  </si>
  <si>
    <t>Tuttlingen</t>
  </si>
  <si>
    <t>Ulm</t>
  </si>
  <si>
    <t>Vaihingen</t>
  </si>
  <si>
    <t>Waiblingen</t>
  </si>
  <si>
    <t>Weikersheim</t>
  </si>
  <si>
    <t>Weinsberg</t>
  </si>
  <si>
    <t>Zuffenhausen</t>
  </si>
  <si>
    <t>Zuweisungsbetrag insgesamt</t>
  </si>
  <si>
    <t>Außerordentlicher Zuweisungsbetrag</t>
  </si>
  <si>
    <t>insgesamt</t>
  </si>
  <si>
    <t>Anteil 1 - Intention: Unterstützung SERL</t>
  </si>
  <si>
    <t>Σ Kirchenbezirke</t>
  </si>
  <si>
    <t>Anteil 2 - Intention: Innovat.Handeln/ Neue Aufbrüche</t>
  </si>
  <si>
    <r>
      <rPr>
        <b/>
        <sz val="10"/>
        <color theme="0" tint="-4.9989318521683403E-2"/>
        <rFont val="Arial"/>
        <family val="2"/>
      </rPr>
      <t>Kirchenbezirk,</t>
    </r>
    <r>
      <rPr>
        <sz val="10"/>
        <color theme="0" tint="-4.9989318521683403E-2"/>
        <rFont val="Arial"/>
        <family val="2"/>
      </rPr>
      <t xml:space="preserve"> Struktur nach Verteilgrundsätzen</t>
    </r>
  </si>
  <si>
    <t>Anteil 1 - Intention: Sondermittel Flüchtlingsarbeit</t>
  </si>
  <si>
    <t>SUMMEN</t>
  </si>
  <si>
    <t>Bezirks-nummer</t>
  </si>
  <si>
    <t>Ordentlicher Zuweisungsbetrag incl. Sonderbeitrag Verteilbetrag</t>
  </si>
  <si>
    <t>Stand 13.01.2023/ub</t>
  </si>
  <si>
    <r>
      <t xml:space="preserve">Berechnung 2023 zur Aufteilung des Verteilbetrags </t>
    </r>
    <r>
      <rPr>
        <sz val="11"/>
        <color theme="1"/>
        <rFont val="Arial"/>
        <family val="2"/>
      </rPr>
      <t>(incl. Mittel Sonderbeitrag):</t>
    </r>
  </si>
  <si>
    <t>BR Ordentliche und außerordentliche Zuweisungsbeträge 2023 nach Verteilverfahren gemäß Anlage 1 der Verteilgrundsätze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</si>
</sst>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0" tint="-4.9989318521683403E-2"/>
      <name val="Arial"/>
      <family val="2"/>
    </font>
    <font>
      <sz val="10"/>
      <color theme="0" tint="-4.9989318521683403E-2"/>
      <name val="Arial"/>
      <family val="2"/>
    </font>
    <font>
      <b/>
      <sz val="10"/>
      <color theme="1"/>
      <name val="Arial"/>
      <family val="2"/>
    </font>
    <font>
      <sz val="10"/>
      <color theme="1"/>
      <name val="Wingdings"/>
      <charset val="2"/>
    </font>
    <font>
      <b/>
      <sz val="11"/>
      <color theme="0" tint="-0.499984740745262"/>
      <name val="Arial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0"/>
      <color theme="0"/>
      <name val="Arial"/>
      <family val="2"/>
    </font>
    <font>
      <sz val="10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1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thin">
        <color rgb="FF002060"/>
      </left>
      <right/>
      <top/>
      <bottom/>
      <diagonal/>
    </border>
    <border>
      <left/>
      <right style="thin">
        <color rgb="FF002060"/>
      </right>
      <top/>
      <bottom/>
      <diagonal/>
    </border>
    <border>
      <left style="medium">
        <color theme="0"/>
      </left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medium">
        <color theme="0"/>
      </right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medium">
        <color theme="0"/>
      </left>
      <right style="thin">
        <color theme="0"/>
      </right>
      <top style="dotted">
        <color rgb="FF002060"/>
      </top>
      <bottom/>
      <diagonal/>
    </border>
    <border>
      <left style="thin">
        <color theme="0"/>
      </left>
      <right/>
      <top style="dotted">
        <color rgb="FF002060"/>
      </top>
      <bottom/>
      <diagonal/>
    </border>
    <border>
      <left style="thin">
        <color theme="0"/>
      </left>
      <right style="thin">
        <color rgb="FF002060"/>
      </right>
      <top style="dotted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 style="thin">
        <color rgb="FF002060"/>
      </top>
      <bottom/>
      <diagonal/>
    </border>
  </borders>
  <cellStyleXfs count="7">
    <xf numFmtId="0" fontId="0" fillId="0" borderId="0"/>
    <xf numFmtId="0" fontId="21" fillId="0" borderId="0"/>
    <xf numFmtId="0" fontId="21" fillId="0" borderId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4" fontId="7" fillId="0" borderId="0" xfId="0" applyNumberFormat="1" applyFont="1"/>
    <xf numFmtId="0" fontId="6" fillId="4" borderId="1" xfId="0" applyFont="1" applyFill="1" applyBorder="1"/>
    <xf numFmtId="0" fontId="6" fillId="3" borderId="1" xfId="0" applyFont="1" applyFill="1" applyBorder="1"/>
    <xf numFmtId="0" fontId="9" fillId="0" borderId="0" xfId="0" applyFont="1" applyFill="1" applyBorder="1" applyAlignment="1">
      <alignment vertical="center"/>
    </xf>
    <xf numFmtId="0" fontId="10" fillId="0" borderId="0" xfId="0" applyFont="1"/>
    <xf numFmtId="3" fontId="10" fillId="0" borderId="0" xfId="0" applyNumberFormat="1" applyFont="1"/>
    <xf numFmtId="4" fontId="10" fillId="0" borderId="0" xfId="0" applyNumberFormat="1" applyFont="1"/>
    <xf numFmtId="0" fontId="13" fillId="0" borderId="0" xfId="0" applyFont="1" applyFill="1" applyBorder="1" applyAlignment="1">
      <alignment vertical="center"/>
    </xf>
    <xf numFmtId="4" fontId="16" fillId="4" borderId="7" xfId="0" applyNumberFormat="1" applyFont="1" applyFill="1" applyBorder="1" applyAlignment="1">
      <alignment horizontal="right" vertical="center" indent="1"/>
    </xf>
    <xf numFmtId="3" fontId="15" fillId="0" borderId="0" xfId="0" applyNumberFormat="1" applyFont="1"/>
    <xf numFmtId="0" fontId="15" fillId="0" borderId="0" xfId="0" applyFont="1"/>
    <xf numFmtId="0" fontId="14" fillId="6" borderId="8" xfId="0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vertical="center" wrapText="1"/>
    </xf>
    <xf numFmtId="0" fontId="13" fillId="6" borderId="10" xfId="0" applyFont="1" applyFill="1" applyBorder="1" applyAlignment="1">
      <alignment vertical="center" wrapText="1"/>
    </xf>
    <xf numFmtId="4" fontId="16" fillId="4" borderId="12" xfId="0" applyNumberFormat="1" applyFont="1" applyFill="1" applyBorder="1" applyAlignment="1">
      <alignment horizontal="right" vertical="center" indent="1"/>
    </xf>
    <xf numFmtId="4" fontId="17" fillId="4" borderId="7" xfId="0" applyNumberFormat="1" applyFont="1" applyFill="1" applyBorder="1" applyAlignment="1">
      <alignment horizontal="right" vertical="center" indent="1"/>
    </xf>
    <xf numFmtId="0" fontId="18" fillId="0" borderId="0" xfId="0" applyFont="1" applyFill="1" applyBorder="1" applyAlignment="1">
      <alignment vertical="center"/>
    </xf>
    <xf numFmtId="4" fontId="16" fillId="4" borderId="11" xfId="0" applyNumberFormat="1" applyFont="1" applyFill="1" applyBorder="1" applyAlignment="1">
      <alignment horizontal="right" vertical="center" indent="1"/>
    </xf>
    <xf numFmtId="0" fontId="8" fillId="4" borderId="11" xfId="0" applyFont="1" applyFill="1" applyBorder="1" applyAlignment="1">
      <alignment horizontal="center" vertical="center"/>
    </xf>
    <xf numFmtId="0" fontId="6" fillId="3" borderId="3" xfId="0" applyFont="1" applyFill="1" applyBorder="1"/>
    <xf numFmtId="0" fontId="6" fillId="4" borderId="3" xfId="0" applyFont="1" applyFill="1" applyBorder="1"/>
    <xf numFmtId="4" fontId="19" fillId="5" borderId="5" xfId="0" applyNumberFormat="1" applyFont="1" applyFill="1" applyBorder="1" applyAlignment="1">
      <alignment horizontal="right"/>
    </xf>
    <xf numFmtId="4" fontId="19" fillId="5" borderId="5" xfId="0" applyNumberFormat="1" applyFont="1" applyFill="1" applyBorder="1" applyAlignment="1">
      <alignment horizontal="right" indent="1"/>
    </xf>
    <xf numFmtId="4" fontId="14" fillId="3" borderId="2" xfId="0" applyNumberFormat="1" applyFont="1" applyFill="1" applyBorder="1" applyAlignment="1">
      <alignment horizontal="right" indent="1"/>
    </xf>
    <xf numFmtId="4" fontId="14" fillId="4" borderId="2" xfId="0" applyNumberFormat="1" applyFont="1" applyFill="1" applyBorder="1" applyAlignment="1">
      <alignment horizontal="right" indent="1"/>
    </xf>
    <xf numFmtId="0" fontId="8" fillId="4" borderId="7" xfId="0" applyFont="1" applyFill="1" applyBorder="1" applyAlignment="1">
      <alignment horizontal="left" vertical="center"/>
    </xf>
    <xf numFmtId="4" fontId="21" fillId="3" borderId="1" xfId="0" applyNumberFormat="1" applyFont="1" applyFill="1" applyBorder="1" applyAlignment="1">
      <alignment horizontal="right" indent="1"/>
    </xf>
    <xf numFmtId="4" fontId="21" fillId="4" borderId="1" xfId="0" applyNumberFormat="1" applyFont="1" applyFill="1" applyBorder="1" applyAlignment="1">
      <alignment horizontal="right" indent="1"/>
    </xf>
    <xf numFmtId="4" fontId="21" fillId="3" borderId="2" xfId="0" applyNumberFormat="1" applyFont="1" applyFill="1" applyBorder="1" applyAlignment="1">
      <alignment horizontal="right" indent="1"/>
    </xf>
    <xf numFmtId="4" fontId="21" fillId="4" borderId="2" xfId="0" applyNumberFormat="1" applyFont="1" applyFill="1" applyBorder="1" applyAlignment="1">
      <alignment horizontal="right" indent="1"/>
    </xf>
    <xf numFmtId="4" fontId="23" fillId="5" borderId="5" xfId="0" applyNumberFormat="1" applyFont="1" applyFill="1" applyBorder="1" applyAlignment="1">
      <alignment horizontal="right" indent="1"/>
    </xf>
    <xf numFmtId="0" fontId="2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" xfId="0" applyFont="1" applyBorder="1" applyAlignment="1">
      <alignment vertical="center"/>
    </xf>
    <xf numFmtId="0" fontId="4" fillId="2" borderId="6" xfId="0" applyFont="1" applyFill="1" applyBorder="1" applyAlignment="1">
      <alignment horizontal="center" vertical="center" wrapText="1"/>
    </xf>
  </cellXfs>
  <cellStyles count="7">
    <cellStyle name="Komma 2" xfId="4" xr:uid="{30A16359-ACA4-4A4A-9674-80AA83729251}"/>
    <cellStyle name="Komma 2 2" xfId="6" xr:uid="{0654C62A-5F7E-47BD-9096-0E1F087ACD5B}"/>
    <cellStyle name="Standard" xfId="0" builtinId="0"/>
    <cellStyle name="Standard 2" xfId="2" xr:uid="{00000000-0005-0000-0000-000001000000}"/>
    <cellStyle name="Standard 2 2" xfId="5" xr:uid="{90633680-BDAC-40F9-A505-8004350044B8}"/>
    <cellStyle name="Standard 3" xfId="1" xr:uid="{00000000-0005-0000-0000-00002F000000}"/>
    <cellStyle name="Standard 3 2" xfId="3" xr:uid="{4558A19C-47DB-4C51-BA39-49C400074B3D}"/>
  </cellStyles>
  <dxfs count="0"/>
  <tableStyles count="0" defaultTableStyle="TableStyleMedium2" defaultPivotStyle="PivotStyleLight16"/>
  <colors>
    <mruColors>
      <color rgb="FFE6AF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9"/>
  <sheetViews>
    <sheetView tabSelected="1" view="pageBreakPreview" zoomScaleNormal="100" zoomScaleSheetLayoutView="100" workbookViewId="0">
      <selection activeCell="A2" sqref="A2:H2"/>
    </sheetView>
  </sheetViews>
  <sheetFormatPr baseColWidth="10" defaultColWidth="11" defaultRowHeight="12.75" x14ac:dyDescent="0.2"/>
  <cols>
    <col min="1" max="1" width="16.42578125" style="1" customWidth="1"/>
    <col min="2" max="2" width="9.42578125" style="1" customWidth="1"/>
    <col min="3" max="4" width="18.28515625" style="15" customWidth="1"/>
    <col min="5" max="5" width="18.28515625" style="9" customWidth="1"/>
    <col min="6" max="6" width="18.28515625" style="9" hidden="1" customWidth="1"/>
    <col min="7" max="7" width="18.28515625" style="9" customWidth="1"/>
    <col min="8" max="8" width="19.5703125" style="9" customWidth="1"/>
    <col min="9" max="16384" width="11" style="1"/>
  </cols>
  <sheetData>
    <row r="1" spans="1:16" s="3" customFormat="1" ht="18.95" customHeight="1" x14ac:dyDescent="0.25">
      <c r="A1" s="4" t="s">
        <v>63</v>
      </c>
      <c r="B1" s="4"/>
      <c r="C1" s="21"/>
      <c r="D1" s="12"/>
      <c r="E1" s="8"/>
      <c r="F1" s="8"/>
      <c r="G1" s="8"/>
      <c r="H1" s="36" t="s">
        <v>62</v>
      </c>
    </row>
    <row r="2" spans="1:16" s="3" customFormat="1" ht="33" customHeight="1" x14ac:dyDescent="0.25">
      <c r="A2" s="37" t="s">
        <v>64</v>
      </c>
      <c r="B2" s="37"/>
      <c r="C2" s="37"/>
      <c r="D2" s="37"/>
      <c r="E2" s="37"/>
      <c r="F2" s="37"/>
      <c r="G2" s="37"/>
      <c r="H2" s="37"/>
    </row>
    <row r="3" spans="1:16" s="3" customFormat="1" ht="16.149999999999999" customHeight="1" x14ac:dyDescent="0.25">
      <c r="A3" s="38" t="s">
        <v>57</v>
      </c>
      <c r="B3" s="45" t="s">
        <v>60</v>
      </c>
      <c r="C3" s="40" t="s">
        <v>51</v>
      </c>
      <c r="D3" s="40" t="s">
        <v>61</v>
      </c>
      <c r="E3" s="42" t="s">
        <v>52</v>
      </c>
      <c r="F3" s="43"/>
      <c r="G3" s="43"/>
      <c r="H3" s="44"/>
    </row>
    <row r="4" spans="1:16" ht="37.5" customHeight="1" x14ac:dyDescent="0.2">
      <c r="A4" s="39"/>
      <c r="B4" s="39"/>
      <c r="C4" s="41"/>
      <c r="D4" s="41"/>
      <c r="E4" s="16" t="s">
        <v>53</v>
      </c>
      <c r="F4" s="17" t="s">
        <v>54</v>
      </c>
      <c r="G4" s="17" t="s">
        <v>58</v>
      </c>
      <c r="H4" s="18" t="s">
        <v>56</v>
      </c>
    </row>
    <row r="5" spans="1:16" ht="26.45" customHeight="1" x14ac:dyDescent="0.2">
      <c r="A5" s="30" t="s">
        <v>55</v>
      </c>
      <c r="B5" s="23"/>
      <c r="C5" s="22">
        <f>C57</f>
        <v>261677900.00000006</v>
      </c>
      <c r="D5" s="13">
        <f t="shared" ref="D5:H5" si="0">D57</f>
        <v>258677899.99999994</v>
      </c>
      <c r="E5" s="19">
        <f t="shared" si="0"/>
        <v>3000000.0000000298</v>
      </c>
      <c r="F5" s="20">
        <f t="shared" si="0"/>
        <v>0</v>
      </c>
      <c r="G5" s="20">
        <f t="shared" si="0"/>
        <v>2000000.0000000191</v>
      </c>
      <c r="H5" s="20">
        <f t="shared" si="0"/>
        <v>1000000.0000000095</v>
      </c>
    </row>
    <row r="6" spans="1:16" ht="19.899999999999999" customHeight="1" x14ac:dyDescent="0.2">
      <c r="A6" s="7" t="s">
        <v>0</v>
      </c>
      <c r="B6" s="24">
        <v>200</v>
      </c>
      <c r="C6" s="28">
        <v>4774332.9039442614</v>
      </c>
      <c r="D6" s="28">
        <v>4719600.4103377964</v>
      </c>
      <c r="E6" s="28">
        <f>C6-D6</f>
        <v>54732.493606464937</v>
      </c>
      <c r="F6" s="31">
        <v>0</v>
      </c>
      <c r="G6" s="33">
        <f>E6/3000000*2000000</f>
        <v>36488.32907097663</v>
      </c>
      <c r="H6" s="33">
        <f>E6-F6-G6</f>
        <v>18244.164535488308</v>
      </c>
      <c r="I6" s="2"/>
      <c r="J6" s="2"/>
      <c r="K6" s="2"/>
      <c r="L6" s="2"/>
      <c r="M6" s="2"/>
      <c r="N6" s="2"/>
      <c r="O6" s="2"/>
      <c r="P6" s="2"/>
    </row>
    <row r="7" spans="1:16" ht="19.899999999999999" customHeight="1" x14ac:dyDescent="0.2">
      <c r="A7" s="6" t="s">
        <v>1</v>
      </c>
      <c r="B7" s="25">
        <v>300</v>
      </c>
      <c r="C7" s="29">
        <v>4938874.2743642451</v>
      </c>
      <c r="D7" s="29">
        <v>4882253.7526418027</v>
      </c>
      <c r="E7" s="29">
        <f>C7-D7</f>
        <v>56620.52172244247</v>
      </c>
      <c r="F7" s="31">
        <v>0</v>
      </c>
      <c r="G7" s="34">
        <f t="shared" ref="G7:G56" si="1">E7/3000000*2000000</f>
        <v>37747.014481628314</v>
      </c>
      <c r="H7" s="34">
        <f>E7-F7-G7</f>
        <v>18873.507240814157</v>
      </c>
      <c r="I7" s="2"/>
      <c r="J7" s="2"/>
      <c r="K7" s="2"/>
      <c r="L7" s="2"/>
      <c r="M7" s="2"/>
      <c r="N7" s="2"/>
      <c r="O7" s="2"/>
      <c r="P7" s="2"/>
    </row>
    <row r="8" spans="1:16" ht="19.899999999999999" customHeight="1" x14ac:dyDescent="0.2">
      <c r="A8" s="7" t="s">
        <v>2</v>
      </c>
      <c r="B8" s="24">
        <v>5400</v>
      </c>
      <c r="C8" s="28">
        <v>4344995.5594206853</v>
      </c>
      <c r="D8" s="28">
        <v>4295180.8727888661</v>
      </c>
      <c r="E8" s="28">
        <f>C8-D8</f>
        <v>49814.686631819233</v>
      </c>
      <c r="F8" s="31">
        <v>0</v>
      </c>
      <c r="G8" s="33">
        <f t="shared" si="1"/>
        <v>33209.791087879494</v>
      </c>
      <c r="H8" s="33">
        <f t="shared" ref="H8:H56" si="2">E8-F8-G8</f>
        <v>16604.89554393974</v>
      </c>
      <c r="I8" s="2"/>
      <c r="J8" s="2"/>
      <c r="K8" s="2"/>
      <c r="L8" s="2"/>
      <c r="M8" s="2"/>
      <c r="N8" s="2"/>
      <c r="O8" s="2"/>
      <c r="P8" s="2"/>
    </row>
    <row r="9" spans="1:16" ht="19.899999999999999" customHeight="1" x14ac:dyDescent="0.2">
      <c r="A9" s="6" t="s">
        <v>3</v>
      </c>
      <c r="B9" s="25">
        <v>5500</v>
      </c>
      <c r="C9" s="29">
        <v>4592357.1795416214</v>
      </c>
      <c r="D9" s="29">
        <v>4539710.8714028681</v>
      </c>
      <c r="E9" s="29">
        <f t="shared" ref="E9:E55" si="3">C9-D9</f>
        <v>52646.308138753287</v>
      </c>
      <c r="F9" s="31">
        <v>0</v>
      </c>
      <c r="G9" s="34">
        <f t="shared" si="1"/>
        <v>35097.538759168856</v>
      </c>
      <c r="H9" s="34">
        <f t="shared" si="2"/>
        <v>17548.769379584432</v>
      </c>
      <c r="I9" s="2"/>
      <c r="J9" s="2"/>
      <c r="K9" s="2"/>
      <c r="L9" s="2"/>
      <c r="M9" s="2"/>
      <c r="N9" s="2"/>
      <c r="O9" s="2"/>
      <c r="P9" s="2"/>
    </row>
    <row r="10" spans="1:16" ht="19.899999999999999" customHeight="1" x14ac:dyDescent="0.2">
      <c r="A10" s="7" t="s">
        <v>4</v>
      </c>
      <c r="B10" s="24">
        <v>400</v>
      </c>
      <c r="C10" s="28">
        <v>7142254.7159623271</v>
      </c>
      <c r="D10" s="28">
        <v>7060375.8369474746</v>
      </c>
      <c r="E10" s="28">
        <f t="shared" si="3"/>
        <v>81878.879014852457</v>
      </c>
      <c r="F10" s="31">
        <v>0</v>
      </c>
      <c r="G10" s="33">
        <f t="shared" si="1"/>
        <v>54585.919343234971</v>
      </c>
      <c r="H10" s="33">
        <f t="shared" si="2"/>
        <v>27292.959671617486</v>
      </c>
      <c r="I10" s="2"/>
      <c r="J10" s="2"/>
      <c r="K10" s="2"/>
      <c r="L10" s="2"/>
      <c r="M10" s="2"/>
      <c r="N10" s="2"/>
      <c r="O10" s="2"/>
      <c r="P10" s="2"/>
    </row>
    <row r="11" spans="1:16" ht="19.899999999999999" customHeight="1" x14ac:dyDescent="0.2">
      <c r="A11" s="6" t="s">
        <v>5</v>
      </c>
      <c r="B11" s="25">
        <v>5300</v>
      </c>
      <c r="C11" s="29">
        <v>5145135.2116945973</v>
      </c>
      <c r="D11" s="29">
        <v>5086151.1452386267</v>
      </c>
      <c r="E11" s="29">
        <f t="shared" si="3"/>
        <v>58984.066455970518</v>
      </c>
      <c r="F11" s="31">
        <v>0</v>
      </c>
      <c r="G11" s="34">
        <f t="shared" si="1"/>
        <v>39322.710970647015</v>
      </c>
      <c r="H11" s="34">
        <f t="shared" si="2"/>
        <v>19661.355485323504</v>
      </c>
      <c r="I11" s="2"/>
      <c r="J11" s="2"/>
      <c r="K11" s="2"/>
      <c r="L11" s="2"/>
      <c r="M11" s="2"/>
      <c r="N11" s="2"/>
      <c r="O11" s="2"/>
      <c r="P11" s="2"/>
    </row>
    <row r="12" spans="1:16" ht="19.899999999999999" customHeight="1" x14ac:dyDescent="0.2">
      <c r="A12" s="7" t="s">
        <v>6</v>
      </c>
      <c r="B12" s="24">
        <v>500</v>
      </c>
      <c r="C12" s="28">
        <v>5055029.1624060301</v>
      </c>
      <c r="D12" s="28">
        <v>4997078.9551878385</v>
      </c>
      <c r="E12" s="28">
        <f t="shared" si="3"/>
        <v>57950.207218191586</v>
      </c>
      <c r="F12" s="31">
        <v>0</v>
      </c>
      <c r="G12" s="33">
        <f t="shared" si="1"/>
        <v>38633.471478794389</v>
      </c>
      <c r="H12" s="33">
        <f t="shared" si="2"/>
        <v>19316.735739397198</v>
      </c>
      <c r="I12" s="2"/>
      <c r="J12" s="2"/>
      <c r="K12" s="2"/>
      <c r="L12" s="2"/>
      <c r="M12" s="2"/>
      <c r="N12" s="2"/>
      <c r="O12" s="2"/>
      <c r="P12" s="2"/>
    </row>
    <row r="13" spans="1:16" ht="19.899999999999999" customHeight="1" x14ac:dyDescent="0.2">
      <c r="A13" s="6" t="s">
        <v>7</v>
      </c>
      <c r="B13" s="25">
        <v>600</v>
      </c>
      <c r="C13" s="29">
        <v>5519984.2010608884</v>
      </c>
      <c r="D13" s="29">
        <v>5456703.7946162531</v>
      </c>
      <c r="E13" s="29">
        <f t="shared" si="3"/>
        <v>63280.406444635242</v>
      </c>
      <c r="F13" s="31">
        <v>0</v>
      </c>
      <c r="G13" s="34">
        <f t="shared" si="1"/>
        <v>42186.937629756831</v>
      </c>
      <c r="H13" s="34">
        <f t="shared" si="2"/>
        <v>21093.468814878412</v>
      </c>
      <c r="I13" s="2"/>
      <c r="J13" s="2"/>
      <c r="K13" s="2"/>
      <c r="L13" s="2"/>
      <c r="M13" s="2"/>
      <c r="N13" s="2"/>
      <c r="O13" s="2"/>
      <c r="P13" s="2"/>
    </row>
    <row r="14" spans="1:16" ht="19.899999999999999" customHeight="1" x14ac:dyDescent="0.2">
      <c r="A14" s="7" t="s">
        <v>8</v>
      </c>
      <c r="B14" s="24">
        <v>700</v>
      </c>
      <c r="C14" s="28">
        <v>3326150.0062013837</v>
      </c>
      <c r="D14" s="28">
        <v>3288019.2194242757</v>
      </c>
      <c r="E14" s="28">
        <f t="shared" si="3"/>
        <v>38130.786777107976</v>
      </c>
      <c r="F14" s="31">
        <v>0</v>
      </c>
      <c r="G14" s="33">
        <f t="shared" si="1"/>
        <v>25420.524518071983</v>
      </c>
      <c r="H14" s="33">
        <f t="shared" si="2"/>
        <v>12710.262259035993</v>
      </c>
      <c r="I14" s="2"/>
      <c r="J14" s="2"/>
      <c r="K14" s="2"/>
      <c r="L14" s="2"/>
      <c r="M14" s="2"/>
      <c r="N14" s="2"/>
      <c r="O14" s="2"/>
      <c r="P14" s="2"/>
    </row>
    <row r="15" spans="1:16" ht="19.899999999999999" customHeight="1" x14ac:dyDescent="0.2">
      <c r="A15" s="6" t="s">
        <v>9</v>
      </c>
      <c r="B15" s="25">
        <v>800</v>
      </c>
      <c r="C15" s="29">
        <v>2896806.8163270201</v>
      </c>
      <c r="D15" s="29">
        <v>2863597.8741061743</v>
      </c>
      <c r="E15" s="29">
        <f t="shared" si="3"/>
        <v>33208.942220845725</v>
      </c>
      <c r="F15" s="31">
        <v>0</v>
      </c>
      <c r="G15" s="34">
        <f t="shared" si="1"/>
        <v>22139.294813897151</v>
      </c>
      <c r="H15" s="32">
        <f t="shared" si="2"/>
        <v>11069.647406948574</v>
      </c>
      <c r="I15" s="2"/>
      <c r="J15" s="2"/>
      <c r="K15" s="2"/>
      <c r="L15" s="2"/>
      <c r="M15" s="2"/>
      <c r="N15" s="2"/>
      <c r="O15" s="2"/>
      <c r="P15" s="2"/>
    </row>
    <row r="16" spans="1:16" ht="19.899999999999999" customHeight="1" x14ac:dyDescent="0.2">
      <c r="A16" s="7" t="s">
        <v>10</v>
      </c>
      <c r="B16" s="24">
        <v>900</v>
      </c>
      <c r="C16" s="28">
        <v>6814793.121540959</v>
      </c>
      <c r="D16" s="28">
        <v>6736669.2593578463</v>
      </c>
      <c r="E16" s="28">
        <f t="shared" si="3"/>
        <v>78123.862183112651</v>
      </c>
      <c r="F16" s="31">
        <v>0</v>
      </c>
      <c r="G16" s="33">
        <f t="shared" si="1"/>
        <v>52082.574788741767</v>
      </c>
      <c r="H16" s="31">
        <f t="shared" si="2"/>
        <v>26041.287394370884</v>
      </c>
      <c r="I16" s="2"/>
      <c r="J16" s="2"/>
      <c r="K16" s="2"/>
      <c r="L16" s="2"/>
      <c r="M16" s="2"/>
      <c r="N16" s="2"/>
      <c r="O16" s="2"/>
      <c r="P16" s="2"/>
    </row>
    <row r="17" spans="1:16" ht="19.899999999999999" customHeight="1" x14ac:dyDescent="0.2">
      <c r="A17" s="6" t="s">
        <v>11</v>
      </c>
      <c r="B17" s="25">
        <v>1000</v>
      </c>
      <c r="C17" s="29">
        <v>3468646.4533503153</v>
      </c>
      <c r="D17" s="29">
        <v>3428882.1654248973</v>
      </c>
      <c r="E17" s="29">
        <f t="shared" si="3"/>
        <v>39764.287925418001</v>
      </c>
      <c r="F17" s="31">
        <v>0</v>
      </c>
      <c r="G17" s="34">
        <f t="shared" si="1"/>
        <v>26509.525283612002</v>
      </c>
      <c r="H17" s="32">
        <f t="shared" si="2"/>
        <v>13254.762641805999</v>
      </c>
      <c r="I17" s="2"/>
      <c r="J17" s="2"/>
      <c r="K17" s="2"/>
      <c r="L17" s="2"/>
      <c r="M17" s="2"/>
      <c r="N17" s="2"/>
      <c r="O17" s="2"/>
      <c r="P17" s="2"/>
    </row>
    <row r="18" spans="1:16" ht="19.899999999999999" customHeight="1" x14ac:dyDescent="0.2">
      <c r="A18" s="7" t="s">
        <v>12</v>
      </c>
      <c r="B18" s="24">
        <v>5600</v>
      </c>
      <c r="C18" s="28">
        <v>4228681.0277072797</v>
      </c>
      <c r="D18" s="28">
        <v>4180203.6673175488</v>
      </c>
      <c r="E18" s="28">
        <f t="shared" si="3"/>
        <v>48477.360389730893</v>
      </c>
      <c r="F18" s="31">
        <v>0</v>
      </c>
      <c r="G18" s="33">
        <f t="shared" si="1"/>
        <v>32318.240259820595</v>
      </c>
      <c r="H18" s="31">
        <f t="shared" si="2"/>
        <v>16159.120129910298</v>
      </c>
      <c r="I18" s="2"/>
      <c r="J18" s="2"/>
      <c r="K18" s="2"/>
      <c r="L18" s="2"/>
      <c r="M18" s="2"/>
      <c r="N18" s="2"/>
      <c r="O18" s="2"/>
      <c r="P18" s="2"/>
    </row>
    <row r="19" spans="1:16" ht="19.899999999999999" customHeight="1" x14ac:dyDescent="0.2">
      <c r="A19" s="6" t="s">
        <v>13</v>
      </c>
      <c r="B19" s="25">
        <v>1300</v>
      </c>
      <c r="C19" s="29">
        <v>3858009.0891738669</v>
      </c>
      <c r="D19" s="29">
        <v>3813781.1571710138</v>
      </c>
      <c r="E19" s="29">
        <f t="shared" si="3"/>
        <v>44227.932002853137</v>
      </c>
      <c r="F19" s="31">
        <v>0</v>
      </c>
      <c r="G19" s="34">
        <f t="shared" si="1"/>
        <v>29485.288001902092</v>
      </c>
      <c r="H19" s="32">
        <f t="shared" si="2"/>
        <v>14742.644000951044</v>
      </c>
      <c r="I19" s="2"/>
      <c r="J19" s="2"/>
      <c r="K19" s="2"/>
      <c r="L19" s="2"/>
      <c r="M19" s="2"/>
      <c r="N19" s="2"/>
      <c r="O19" s="2"/>
      <c r="P19" s="2"/>
    </row>
    <row r="20" spans="1:16" ht="19.899999999999999" customHeight="1" x14ac:dyDescent="0.2">
      <c r="A20" s="7" t="s">
        <v>14</v>
      </c>
      <c r="B20" s="24">
        <v>5400</v>
      </c>
      <c r="C20" s="28">
        <v>5398880.8654753268</v>
      </c>
      <c r="D20" s="28">
        <v>5336988.35191039</v>
      </c>
      <c r="E20" s="28">
        <f t="shared" si="3"/>
        <v>61892.513564936817</v>
      </c>
      <c r="F20" s="31">
        <v>0</v>
      </c>
      <c r="G20" s="33">
        <f t="shared" si="1"/>
        <v>41261.675709957875</v>
      </c>
      <c r="H20" s="31">
        <f t="shared" si="2"/>
        <v>20630.837854978941</v>
      </c>
      <c r="I20" s="2"/>
      <c r="J20" s="2"/>
      <c r="K20" s="2"/>
      <c r="L20" s="2"/>
      <c r="M20" s="2"/>
      <c r="N20" s="2"/>
      <c r="O20" s="2"/>
      <c r="P20" s="2"/>
    </row>
    <row r="21" spans="1:16" ht="19.899999999999999" customHeight="1" x14ac:dyDescent="0.2">
      <c r="A21" s="6" t="s">
        <v>15</v>
      </c>
      <c r="B21" s="25">
        <v>5800</v>
      </c>
      <c r="C21" s="29">
        <v>3646342.299739325</v>
      </c>
      <c r="D21" s="29">
        <v>3604541.0699751535</v>
      </c>
      <c r="E21" s="29">
        <f t="shared" si="3"/>
        <v>41801.22976417141</v>
      </c>
      <c r="F21" s="31">
        <v>0</v>
      </c>
      <c r="G21" s="34">
        <f t="shared" si="1"/>
        <v>27867.486509447604</v>
      </c>
      <c r="H21" s="32">
        <f t="shared" si="2"/>
        <v>13933.743254723806</v>
      </c>
      <c r="I21" s="2"/>
      <c r="J21" s="2"/>
      <c r="K21" s="2"/>
      <c r="L21" s="2"/>
      <c r="M21" s="2"/>
      <c r="N21" s="2"/>
      <c r="O21" s="2"/>
      <c r="P21" s="2"/>
    </row>
    <row r="22" spans="1:16" ht="19.899999999999999" customHeight="1" x14ac:dyDescent="0.2">
      <c r="A22" s="7" t="s">
        <v>16</v>
      </c>
      <c r="B22" s="24">
        <v>1500</v>
      </c>
      <c r="C22" s="28">
        <v>7114237.7545036227</v>
      </c>
      <c r="D22" s="28">
        <v>7032680.7905519698</v>
      </c>
      <c r="E22" s="28">
        <f t="shared" si="3"/>
        <v>81556.96395165287</v>
      </c>
      <c r="F22" s="31">
        <v>0</v>
      </c>
      <c r="G22" s="33">
        <f t="shared" si="1"/>
        <v>54371.309301101915</v>
      </c>
      <c r="H22" s="31">
        <f t="shared" si="2"/>
        <v>27185.654650550954</v>
      </c>
      <c r="I22" s="2"/>
      <c r="J22" s="2"/>
      <c r="K22" s="2"/>
      <c r="L22" s="2"/>
      <c r="M22" s="2"/>
      <c r="N22" s="2"/>
      <c r="O22" s="2"/>
      <c r="P22" s="2"/>
    </row>
    <row r="23" spans="1:16" ht="19.899999999999999" customHeight="1" x14ac:dyDescent="0.2">
      <c r="A23" s="6" t="s">
        <v>17</v>
      </c>
      <c r="B23" s="25">
        <v>1600</v>
      </c>
      <c r="C23" s="29">
        <v>5037789.6355265379</v>
      </c>
      <c r="D23" s="29">
        <v>4980036.7952655423</v>
      </c>
      <c r="E23" s="29">
        <f t="shared" si="3"/>
        <v>57752.840260995552</v>
      </c>
      <c r="F23" s="31">
        <v>0</v>
      </c>
      <c r="G23" s="34">
        <f t="shared" si="1"/>
        <v>38501.893507330366</v>
      </c>
      <c r="H23" s="32">
        <f t="shared" si="2"/>
        <v>19250.946753665186</v>
      </c>
      <c r="I23" s="2"/>
      <c r="J23" s="2"/>
      <c r="K23" s="2"/>
      <c r="L23" s="2"/>
      <c r="M23" s="2"/>
      <c r="N23" s="2"/>
      <c r="O23" s="2"/>
      <c r="P23" s="2"/>
    </row>
    <row r="24" spans="1:16" ht="19.899999999999999" customHeight="1" x14ac:dyDescent="0.2">
      <c r="A24" s="7" t="s">
        <v>18</v>
      </c>
      <c r="B24" s="24">
        <v>1700</v>
      </c>
      <c r="C24" s="28">
        <v>2705244.5434552026</v>
      </c>
      <c r="D24" s="28">
        <v>2674231.8336352268</v>
      </c>
      <c r="E24" s="28">
        <f t="shared" si="3"/>
        <v>31012.709819975775</v>
      </c>
      <c r="F24" s="31">
        <v>0</v>
      </c>
      <c r="G24" s="33">
        <f t="shared" si="1"/>
        <v>20675.13987998385</v>
      </c>
      <c r="H24" s="31">
        <f t="shared" si="2"/>
        <v>10337.569939991925</v>
      </c>
      <c r="I24" s="2"/>
      <c r="J24" s="2"/>
      <c r="K24" s="2"/>
      <c r="L24" s="2"/>
      <c r="M24" s="2"/>
      <c r="N24" s="2"/>
      <c r="O24" s="2"/>
      <c r="P24" s="2"/>
    </row>
    <row r="25" spans="1:16" ht="19.899999999999999" customHeight="1" x14ac:dyDescent="0.2">
      <c r="A25" s="6" t="s">
        <v>19</v>
      </c>
      <c r="B25" s="25">
        <v>1800</v>
      </c>
      <c r="C25" s="29">
        <v>3398050.4197314014</v>
      </c>
      <c r="D25" s="29">
        <v>3359095.4212986627</v>
      </c>
      <c r="E25" s="29">
        <f t="shared" si="3"/>
        <v>38954.998432738706</v>
      </c>
      <c r="F25" s="31">
        <v>0</v>
      </c>
      <c r="G25" s="34">
        <f t="shared" si="1"/>
        <v>25969.998955159135</v>
      </c>
      <c r="H25" s="32">
        <f t="shared" si="2"/>
        <v>12984.999477579571</v>
      </c>
      <c r="I25" s="2"/>
      <c r="J25" s="2"/>
      <c r="K25" s="2"/>
      <c r="L25" s="2"/>
      <c r="M25" s="2"/>
      <c r="N25" s="2"/>
      <c r="O25" s="2"/>
      <c r="P25" s="2"/>
    </row>
    <row r="26" spans="1:16" ht="19.899999999999999" customHeight="1" x14ac:dyDescent="0.2">
      <c r="A26" s="7" t="s">
        <v>20</v>
      </c>
      <c r="B26" s="24">
        <v>2000</v>
      </c>
      <c r="C26" s="28">
        <v>6678987.0080312937</v>
      </c>
      <c r="D26" s="28">
        <v>6602419.8537545092</v>
      </c>
      <c r="E26" s="28">
        <f t="shared" si="3"/>
        <v>76567.154276784509</v>
      </c>
      <c r="F26" s="31">
        <v>0</v>
      </c>
      <c r="G26" s="33">
        <f t="shared" si="1"/>
        <v>51044.769517856337</v>
      </c>
      <c r="H26" s="31">
        <f t="shared" si="2"/>
        <v>25522.384758928172</v>
      </c>
      <c r="I26" s="2"/>
      <c r="J26" s="2"/>
      <c r="K26" s="2"/>
      <c r="L26" s="2"/>
      <c r="M26" s="2"/>
      <c r="N26" s="2"/>
      <c r="O26" s="2"/>
      <c r="P26" s="2"/>
    </row>
    <row r="27" spans="1:16" ht="19.899999999999999" customHeight="1" x14ac:dyDescent="0.2">
      <c r="A27" s="6" t="s">
        <v>21</v>
      </c>
      <c r="B27" s="25">
        <v>2200</v>
      </c>
      <c r="C27" s="29">
        <v>5865562.4300791789</v>
      </c>
      <c r="D27" s="29">
        <v>5798320.1806396162</v>
      </c>
      <c r="E27" s="29">
        <f t="shared" si="3"/>
        <v>67242.249439562671</v>
      </c>
      <c r="F27" s="31">
        <v>0</v>
      </c>
      <c r="G27" s="34">
        <f t="shared" si="1"/>
        <v>44828.166293041781</v>
      </c>
      <c r="H27" s="32">
        <f t="shared" si="2"/>
        <v>22414.08314652089</v>
      </c>
      <c r="I27" s="2"/>
      <c r="J27" s="2"/>
      <c r="K27" s="2"/>
      <c r="L27" s="2"/>
      <c r="M27" s="2"/>
      <c r="N27" s="2"/>
      <c r="O27" s="2"/>
      <c r="P27" s="2"/>
    </row>
    <row r="28" spans="1:16" ht="19.899999999999999" customHeight="1" x14ac:dyDescent="0.2">
      <c r="A28" s="7" t="s">
        <v>22</v>
      </c>
      <c r="B28" s="24">
        <v>2300</v>
      </c>
      <c r="C28" s="28">
        <v>7619093.9678469189</v>
      </c>
      <c r="D28" s="28">
        <v>7531749.2972414866</v>
      </c>
      <c r="E28" s="28">
        <f t="shared" si="3"/>
        <v>87344.670605432242</v>
      </c>
      <c r="F28" s="31">
        <v>0</v>
      </c>
      <c r="G28" s="33">
        <f t="shared" si="1"/>
        <v>58229.780403621495</v>
      </c>
      <c r="H28" s="31">
        <f t="shared" si="2"/>
        <v>29114.890201810747</v>
      </c>
      <c r="I28" s="2"/>
      <c r="J28" s="2"/>
      <c r="K28" s="2"/>
      <c r="L28" s="2"/>
      <c r="M28" s="2"/>
      <c r="N28" s="2"/>
      <c r="O28" s="2"/>
      <c r="P28" s="2"/>
    </row>
    <row r="29" spans="1:16" ht="19.899999999999999" customHeight="1" x14ac:dyDescent="0.2">
      <c r="A29" s="6" t="s">
        <v>23</v>
      </c>
      <c r="B29" s="25">
        <v>2400</v>
      </c>
      <c r="C29" s="29">
        <v>4640836.1856099796</v>
      </c>
      <c r="D29" s="29">
        <v>4587634.1597531568</v>
      </c>
      <c r="E29" s="29">
        <f t="shared" si="3"/>
        <v>53202.025856822729</v>
      </c>
      <c r="F29" s="31">
        <v>0</v>
      </c>
      <c r="G29" s="34">
        <f t="shared" si="1"/>
        <v>35468.017237881824</v>
      </c>
      <c r="H29" s="32">
        <f t="shared" si="2"/>
        <v>17734.008618940905</v>
      </c>
      <c r="I29" s="2"/>
      <c r="J29" s="2"/>
      <c r="K29" s="2"/>
      <c r="L29" s="2"/>
      <c r="M29" s="2"/>
      <c r="N29" s="2"/>
      <c r="O29" s="2"/>
      <c r="P29" s="2"/>
    </row>
    <row r="30" spans="1:16" ht="19.899999999999999" customHeight="1" x14ac:dyDescent="0.2">
      <c r="A30" s="7" t="s">
        <v>24</v>
      </c>
      <c r="B30" s="24">
        <v>2500</v>
      </c>
      <c r="C30" s="28">
        <v>4237662.6248764042</v>
      </c>
      <c r="D30" s="28">
        <v>4189082.4949432942</v>
      </c>
      <c r="E30" s="28">
        <f t="shared" si="3"/>
        <v>48580.129933109973</v>
      </c>
      <c r="F30" s="31">
        <v>0</v>
      </c>
      <c r="G30" s="33">
        <f t="shared" si="1"/>
        <v>32386.753288739979</v>
      </c>
      <c r="H30" s="31">
        <f t="shared" si="2"/>
        <v>16193.376644369993</v>
      </c>
      <c r="I30" s="2"/>
      <c r="J30" s="2"/>
      <c r="K30" s="2"/>
      <c r="L30" s="2"/>
      <c r="M30" s="2"/>
      <c r="N30" s="2"/>
      <c r="O30" s="2"/>
      <c r="P30" s="2"/>
    </row>
    <row r="31" spans="1:16" ht="19.899999999999999" customHeight="1" x14ac:dyDescent="0.2">
      <c r="A31" s="6" t="s">
        <v>25</v>
      </c>
      <c r="B31" s="25">
        <v>2600</v>
      </c>
      <c r="C31" s="29">
        <v>2077442.0827511521</v>
      </c>
      <c r="D31" s="29">
        <v>2053626.3800966928</v>
      </c>
      <c r="E31" s="29">
        <f t="shared" si="3"/>
        <v>23815.702654459281</v>
      </c>
      <c r="F31" s="31">
        <v>0</v>
      </c>
      <c r="G31" s="34">
        <f t="shared" si="1"/>
        <v>15877.135102972854</v>
      </c>
      <c r="H31" s="32">
        <f t="shared" si="2"/>
        <v>7938.567551486427</v>
      </c>
      <c r="I31" s="2"/>
      <c r="J31" s="2"/>
      <c r="K31" s="2"/>
      <c r="L31" s="2"/>
      <c r="M31" s="2"/>
      <c r="N31" s="2"/>
      <c r="O31" s="2"/>
      <c r="P31" s="2"/>
    </row>
    <row r="32" spans="1:16" ht="19.899999999999999" customHeight="1" x14ac:dyDescent="0.2">
      <c r="A32" s="7" t="s">
        <v>26</v>
      </c>
      <c r="B32" s="24">
        <v>2800</v>
      </c>
      <c r="C32" s="28">
        <v>4903148.2688992266</v>
      </c>
      <c r="D32" s="28">
        <v>4846939.1711242739</v>
      </c>
      <c r="E32" s="28">
        <f t="shared" si="3"/>
        <v>56209.09777495265</v>
      </c>
      <c r="F32" s="31">
        <v>0</v>
      </c>
      <c r="G32" s="33">
        <f t="shared" si="1"/>
        <v>37472.731849968433</v>
      </c>
      <c r="H32" s="31">
        <f t="shared" si="2"/>
        <v>18736.365924984217</v>
      </c>
      <c r="I32" s="2"/>
      <c r="J32" s="2"/>
      <c r="K32" s="2"/>
      <c r="L32" s="2"/>
      <c r="M32" s="2"/>
      <c r="N32" s="2"/>
      <c r="O32" s="2"/>
      <c r="P32" s="2"/>
    </row>
    <row r="33" spans="1:16" ht="19.899999999999999" customHeight="1" x14ac:dyDescent="0.2">
      <c r="A33" s="6" t="s">
        <v>27</v>
      </c>
      <c r="B33" s="25">
        <v>6100</v>
      </c>
      <c r="C33" s="29">
        <v>7570427.4606596278</v>
      </c>
      <c r="D33" s="29">
        <v>7483640.8548303191</v>
      </c>
      <c r="E33" s="29">
        <f t="shared" si="3"/>
        <v>86786.605829308741</v>
      </c>
      <c r="F33" s="31">
        <v>0</v>
      </c>
      <c r="G33" s="34">
        <f t="shared" si="1"/>
        <v>57857.737219539165</v>
      </c>
      <c r="H33" s="32">
        <f t="shared" si="2"/>
        <v>28928.868609769575</v>
      </c>
      <c r="I33" s="2"/>
      <c r="J33" s="2"/>
      <c r="K33" s="2"/>
      <c r="L33" s="2"/>
      <c r="M33" s="2"/>
      <c r="N33" s="2"/>
      <c r="O33" s="2"/>
      <c r="P33" s="2"/>
    </row>
    <row r="34" spans="1:16" ht="19.899999999999999" customHeight="1" x14ac:dyDescent="0.2">
      <c r="A34" s="7" t="s">
        <v>28</v>
      </c>
      <c r="B34" s="24">
        <v>3000</v>
      </c>
      <c r="C34" s="28">
        <v>4524165.5131353587</v>
      </c>
      <c r="D34" s="28">
        <v>4472301.0281029213</v>
      </c>
      <c r="E34" s="28">
        <f t="shared" si="3"/>
        <v>51864.485032437369</v>
      </c>
      <c r="F34" s="31">
        <v>0</v>
      </c>
      <c r="G34" s="33">
        <f t="shared" si="1"/>
        <v>34576.323354958251</v>
      </c>
      <c r="H34" s="31">
        <f t="shared" si="2"/>
        <v>17288.161677479118</v>
      </c>
      <c r="I34" s="2"/>
      <c r="J34" s="2"/>
      <c r="K34" s="2"/>
      <c r="L34" s="2"/>
      <c r="M34" s="2"/>
      <c r="N34" s="2"/>
      <c r="O34" s="2"/>
      <c r="P34" s="2"/>
    </row>
    <row r="35" spans="1:16" ht="19.899999999999999" customHeight="1" x14ac:dyDescent="0.2">
      <c r="A35" s="6" t="s">
        <v>29</v>
      </c>
      <c r="B35" s="25">
        <v>3100</v>
      </c>
      <c r="C35" s="29">
        <v>3982326.9564110679</v>
      </c>
      <c r="D35" s="29">
        <v>3936673.9145881855</v>
      </c>
      <c r="E35" s="29">
        <f t="shared" si="3"/>
        <v>45653.041822882369</v>
      </c>
      <c r="F35" s="31">
        <v>0</v>
      </c>
      <c r="G35" s="34">
        <f t="shared" si="1"/>
        <v>30435.361215254914</v>
      </c>
      <c r="H35" s="32">
        <f t="shared" si="2"/>
        <v>15217.680607627455</v>
      </c>
      <c r="I35" s="2"/>
      <c r="J35" s="2"/>
      <c r="K35" s="2"/>
      <c r="L35" s="2"/>
      <c r="M35" s="2"/>
      <c r="N35" s="2"/>
      <c r="O35" s="2"/>
      <c r="P35" s="2"/>
    </row>
    <row r="36" spans="1:16" ht="19.899999999999999" customHeight="1" x14ac:dyDescent="0.2">
      <c r="A36" s="7" t="s">
        <v>30</v>
      </c>
      <c r="B36" s="24">
        <v>5500</v>
      </c>
      <c r="C36" s="28">
        <v>3034713.2366017913</v>
      </c>
      <c r="D36" s="28">
        <v>2999923.4084103317</v>
      </c>
      <c r="E36" s="28">
        <f t="shared" si="3"/>
        <v>34789.828191459645</v>
      </c>
      <c r="F36" s="31">
        <v>0</v>
      </c>
      <c r="G36" s="33">
        <f t="shared" si="1"/>
        <v>23193.218794306431</v>
      </c>
      <c r="H36" s="31">
        <f t="shared" si="2"/>
        <v>11596.609397153214</v>
      </c>
      <c r="I36" s="2"/>
      <c r="J36" s="2"/>
      <c r="K36" s="2"/>
      <c r="L36" s="2"/>
      <c r="M36" s="2"/>
      <c r="N36" s="2"/>
      <c r="O36" s="2"/>
      <c r="P36" s="2"/>
    </row>
    <row r="37" spans="1:16" ht="19.899999999999999" customHeight="1" x14ac:dyDescent="0.2">
      <c r="A37" s="6" t="s">
        <v>31</v>
      </c>
      <c r="B37" s="25">
        <v>5600</v>
      </c>
      <c r="C37" s="29">
        <v>3991456.565520172</v>
      </c>
      <c r="D37" s="29">
        <v>3945698.7748832796</v>
      </c>
      <c r="E37" s="29">
        <f t="shared" si="3"/>
        <v>45757.79063689243</v>
      </c>
      <c r="F37" s="31">
        <v>0</v>
      </c>
      <c r="G37" s="34">
        <f t="shared" si="1"/>
        <v>30505.193757928286</v>
      </c>
      <c r="H37" s="32">
        <f t="shared" si="2"/>
        <v>15252.596878964145</v>
      </c>
      <c r="I37" s="2"/>
      <c r="J37" s="2"/>
      <c r="K37" s="2"/>
      <c r="L37" s="2"/>
      <c r="M37" s="2"/>
      <c r="N37" s="2"/>
      <c r="O37" s="2"/>
      <c r="P37" s="2"/>
    </row>
    <row r="38" spans="1:16" ht="19.899999999999999" customHeight="1" x14ac:dyDescent="0.2">
      <c r="A38" s="7" t="s">
        <v>32</v>
      </c>
      <c r="B38" s="24">
        <v>3400</v>
      </c>
      <c r="C38" s="28">
        <v>3857238.4702253817</v>
      </c>
      <c r="D38" s="28">
        <v>3813019.3801663853</v>
      </c>
      <c r="E38" s="28">
        <f t="shared" si="3"/>
        <v>44219.090058996342</v>
      </c>
      <c r="F38" s="31">
        <v>0</v>
      </c>
      <c r="G38" s="33">
        <f t="shared" si="1"/>
        <v>29479.393372664228</v>
      </c>
      <c r="H38" s="31">
        <f t="shared" si="2"/>
        <v>14739.696686332114</v>
      </c>
      <c r="I38" s="2"/>
      <c r="J38" s="2"/>
      <c r="K38" s="2"/>
      <c r="L38" s="2"/>
      <c r="M38" s="2"/>
      <c r="N38" s="2"/>
      <c r="O38" s="2"/>
      <c r="P38" s="2"/>
    </row>
    <row r="39" spans="1:16" ht="19.899999999999999" customHeight="1" x14ac:dyDescent="0.2">
      <c r="A39" s="6" t="s">
        <v>33</v>
      </c>
      <c r="B39" s="25">
        <v>5700</v>
      </c>
      <c r="C39" s="29">
        <v>3845926.8657760788</v>
      </c>
      <c r="D39" s="29">
        <v>3801837.5152217634</v>
      </c>
      <c r="E39" s="29">
        <f t="shared" si="3"/>
        <v>44089.350554315373</v>
      </c>
      <c r="F39" s="31">
        <v>0</v>
      </c>
      <c r="G39" s="34">
        <f t="shared" si="1"/>
        <v>29392.900369543582</v>
      </c>
      <c r="H39" s="32">
        <f t="shared" si="2"/>
        <v>14696.450184771791</v>
      </c>
      <c r="I39" s="2"/>
      <c r="J39" s="2"/>
      <c r="K39" s="2"/>
      <c r="L39" s="2"/>
      <c r="M39" s="2"/>
      <c r="N39" s="2"/>
      <c r="O39" s="2"/>
      <c r="P39" s="2"/>
    </row>
    <row r="40" spans="1:16" ht="19.899999999999999" customHeight="1" x14ac:dyDescent="0.2">
      <c r="A40" s="7" t="s">
        <v>34</v>
      </c>
      <c r="B40" s="24">
        <v>3600</v>
      </c>
      <c r="C40" s="28">
        <v>5812290.207178345</v>
      </c>
      <c r="D40" s="28">
        <v>5745658.7961483086</v>
      </c>
      <c r="E40" s="28">
        <f t="shared" si="3"/>
        <v>66631.411030036397</v>
      </c>
      <c r="F40" s="31">
        <v>0</v>
      </c>
      <c r="G40" s="33">
        <f t="shared" si="1"/>
        <v>44420.940686690934</v>
      </c>
      <c r="H40" s="31">
        <f t="shared" si="2"/>
        <v>22210.470343345463</v>
      </c>
      <c r="I40" s="2"/>
      <c r="J40" s="2"/>
      <c r="K40" s="2"/>
      <c r="L40" s="2"/>
      <c r="M40" s="2"/>
      <c r="N40" s="2"/>
      <c r="O40" s="2"/>
      <c r="P40" s="2"/>
    </row>
    <row r="41" spans="1:16" ht="19.899999999999999" customHeight="1" x14ac:dyDescent="0.2">
      <c r="A41" s="6" t="s">
        <v>35</v>
      </c>
      <c r="B41" s="25">
        <v>3700</v>
      </c>
      <c r="C41" s="29">
        <v>3478327.8026849371</v>
      </c>
      <c r="D41" s="29">
        <v>3438452.5879702605</v>
      </c>
      <c r="E41" s="29">
        <f t="shared" si="3"/>
        <v>39875.214714676607</v>
      </c>
      <c r="F41" s="31">
        <v>0</v>
      </c>
      <c r="G41" s="34">
        <f t="shared" si="1"/>
        <v>26583.476476451073</v>
      </c>
      <c r="H41" s="32">
        <f t="shared" si="2"/>
        <v>13291.738238225535</v>
      </c>
      <c r="I41" s="2"/>
      <c r="J41" s="2"/>
      <c r="K41" s="2"/>
      <c r="L41" s="2"/>
      <c r="M41" s="2"/>
      <c r="N41" s="2"/>
      <c r="O41" s="2"/>
      <c r="P41" s="2"/>
    </row>
    <row r="42" spans="1:16" ht="19.899999999999999" customHeight="1" x14ac:dyDescent="0.2">
      <c r="A42" s="7" t="s">
        <v>36</v>
      </c>
      <c r="B42" s="24">
        <v>3800</v>
      </c>
      <c r="C42" s="28">
        <v>7546973.587877701</v>
      </c>
      <c r="D42" s="28">
        <v>7460455.8597705374</v>
      </c>
      <c r="E42" s="28">
        <f t="shared" si="3"/>
        <v>86517.728107163683</v>
      </c>
      <c r="F42" s="31">
        <v>0</v>
      </c>
      <c r="G42" s="33">
        <f t="shared" si="1"/>
        <v>57678.485404775791</v>
      </c>
      <c r="H42" s="31">
        <f t="shared" si="2"/>
        <v>28839.242702387892</v>
      </c>
      <c r="I42" s="2"/>
      <c r="J42" s="2"/>
      <c r="K42" s="2"/>
      <c r="L42" s="2"/>
      <c r="M42" s="2"/>
      <c r="N42" s="2"/>
      <c r="O42" s="2"/>
      <c r="P42" s="2"/>
    </row>
    <row r="43" spans="1:16" ht="19.899999999999999" customHeight="1" x14ac:dyDescent="0.2">
      <c r="A43" s="6" t="s">
        <v>37</v>
      </c>
      <c r="B43" s="25">
        <v>3900</v>
      </c>
      <c r="C43" s="29">
        <v>8214885.2801450063</v>
      </c>
      <c r="D43" s="29">
        <v>8120710.501405431</v>
      </c>
      <c r="E43" s="29">
        <f t="shared" si="3"/>
        <v>94174.778739575297</v>
      </c>
      <c r="F43" s="31">
        <v>0</v>
      </c>
      <c r="G43" s="34">
        <f t="shared" si="1"/>
        <v>62783.185826383538</v>
      </c>
      <c r="H43" s="32">
        <f t="shared" si="2"/>
        <v>31391.592913191758</v>
      </c>
      <c r="I43" s="2"/>
      <c r="J43" s="2"/>
      <c r="K43" s="2"/>
      <c r="L43" s="2"/>
      <c r="M43" s="2"/>
      <c r="N43" s="2"/>
      <c r="O43" s="2"/>
      <c r="P43" s="2"/>
    </row>
    <row r="44" spans="1:16" ht="19.899999999999999" customHeight="1" x14ac:dyDescent="0.2">
      <c r="A44" s="7" t="s">
        <v>38</v>
      </c>
      <c r="B44" s="24">
        <v>4000</v>
      </c>
      <c r="C44" s="28">
        <v>6109216.2626654021</v>
      </c>
      <c r="D44" s="28">
        <v>6039180.9534874856</v>
      </c>
      <c r="E44" s="28">
        <f t="shared" si="3"/>
        <v>70035.309177916497</v>
      </c>
      <c r="F44" s="31">
        <v>0</v>
      </c>
      <c r="G44" s="33">
        <f t="shared" si="1"/>
        <v>46690.206118611</v>
      </c>
      <c r="H44" s="31">
        <f t="shared" si="2"/>
        <v>23345.103059305497</v>
      </c>
      <c r="I44" s="2"/>
      <c r="J44" s="2"/>
      <c r="K44" s="2"/>
      <c r="L44" s="2"/>
      <c r="M44" s="2"/>
      <c r="N44" s="2"/>
      <c r="O44" s="2"/>
      <c r="P44" s="2"/>
    </row>
    <row r="45" spans="1:16" ht="19.899999999999999" customHeight="1" x14ac:dyDescent="0.2">
      <c r="A45" s="6" t="s">
        <v>39</v>
      </c>
      <c r="B45" s="25">
        <v>1900</v>
      </c>
      <c r="C45" s="29">
        <v>4020133.9128221124</v>
      </c>
      <c r="D45" s="29">
        <v>3974047.458408663</v>
      </c>
      <c r="E45" s="29">
        <f t="shared" si="3"/>
        <v>46086.454413449392</v>
      </c>
      <c r="F45" s="31">
        <v>0</v>
      </c>
      <c r="G45" s="34">
        <f t="shared" si="1"/>
        <v>30724.302942299593</v>
      </c>
      <c r="H45" s="32">
        <f t="shared" si="2"/>
        <v>15362.151471149798</v>
      </c>
      <c r="I45" s="2"/>
      <c r="J45" s="2"/>
      <c r="K45" s="2"/>
      <c r="L45" s="2"/>
      <c r="M45" s="2"/>
      <c r="N45" s="2"/>
      <c r="O45" s="2"/>
      <c r="P45" s="2"/>
    </row>
    <row r="46" spans="1:16" ht="19.899999999999999" customHeight="1" x14ac:dyDescent="0.2">
      <c r="A46" s="7" t="s">
        <v>40</v>
      </c>
      <c r="B46" s="24">
        <v>2100</v>
      </c>
      <c r="C46" s="28">
        <v>4951592.5378822209</v>
      </c>
      <c r="D46" s="28">
        <v>4894827.8652012879</v>
      </c>
      <c r="E46" s="28">
        <f t="shared" si="3"/>
        <v>56764.672680933028</v>
      </c>
      <c r="F46" s="31">
        <v>0</v>
      </c>
      <c r="G46" s="33">
        <f t="shared" si="1"/>
        <v>37843.115120622017</v>
      </c>
      <c r="H46" s="31">
        <f t="shared" si="2"/>
        <v>18921.557560311012</v>
      </c>
      <c r="I46" s="2"/>
      <c r="J46" s="2"/>
      <c r="K46" s="2"/>
      <c r="L46" s="2"/>
      <c r="M46" s="2"/>
      <c r="N46" s="2"/>
      <c r="O46" s="2"/>
      <c r="P46" s="2"/>
    </row>
    <row r="47" spans="1:16" ht="19.899999999999999" customHeight="1" x14ac:dyDescent="0.2">
      <c r="A47" s="6" t="s">
        <v>41</v>
      </c>
      <c r="B47" s="25">
        <v>5400</v>
      </c>
      <c r="C47" s="29">
        <v>11259934.806478381</v>
      </c>
      <c r="D47" s="29">
        <v>11130831.073209848</v>
      </c>
      <c r="E47" s="29">
        <f t="shared" si="3"/>
        <v>129103.7332685329</v>
      </c>
      <c r="F47" s="31">
        <v>0</v>
      </c>
      <c r="G47" s="34">
        <f t="shared" si="1"/>
        <v>86069.155512355268</v>
      </c>
      <c r="H47" s="32">
        <f t="shared" si="2"/>
        <v>43034.577756177634</v>
      </c>
      <c r="I47" s="2"/>
      <c r="J47" s="2"/>
      <c r="K47" s="2"/>
      <c r="L47" s="2"/>
      <c r="M47" s="2"/>
      <c r="N47" s="2"/>
      <c r="O47" s="2"/>
      <c r="P47" s="2"/>
    </row>
    <row r="48" spans="1:16" ht="19.899999999999999" customHeight="1" x14ac:dyDescent="0.2">
      <c r="A48" s="7" t="s">
        <v>42</v>
      </c>
      <c r="B48" s="24">
        <v>4100</v>
      </c>
      <c r="C48" s="28">
        <v>4650096.8776647775</v>
      </c>
      <c r="D48" s="28">
        <v>4596788.5151528232</v>
      </c>
      <c r="E48" s="28">
        <f t="shared" si="3"/>
        <v>53308.36251195427</v>
      </c>
      <c r="F48" s="31">
        <v>0</v>
      </c>
      <c r="G48" s="33">
        <f t="shared" si="1"/>
        <v>35538.908341302849</v>
      </c>
      <c r="H48" s="31">
        <f t="shared" si="2"/>
        <v>17769.454170651421</v>
      </c>
      <c r="I48" s="2"/>
      <c r="J48" s="2"/>
      <c r="K48" s="2"/>
      <c r="L48" s="2"/>
      <c r="M48" s="2"/>
      <c r="N48" s="2"/>
      <c r="O48" s="2"/>
      <c r="P48" s="2"/>
    </row>
    <row r="49" spans="1:16" ht="19.899999999999999" customHeight="1" x14ac:dyDescent="0.2">
      <c r="A49" s="6" t="s">
        <v>43</v>
      </c>
      <c r="B49" s="25">
        <v>4200</v>
      </c>
      <c r="C49" s="29">
        <v>10728200.421463028</v>
      </c>
      <c r="D49" s="29">
        <v>10605099.591528894</v>
      </c>
      <c r="E49" s="29">
        <f t="shared" si="3"/>
        <v>123100.82993413322</v>
      </c>
      <c r="F49" s="31">
        <v>0</v>
      </c>
      <c r="G49" s="34">
        <f t="shared" si="1"/>
        <v>82067.219956088811</v>
      </c>
      <c r="H49" s="32">
        <f t="shared" si="2"/>
        <v>41033.609978044406</v>
      </c>
      <c r="I49" s="2"/>
      <c r="J49" s="2"/>
      <c r="K49" s="2"/>
      <c r="L49" s="2"/>
      <c r="M49" s="2"/>
      <c r="N49" s="2"/>
      <c r="O49" s="2"/>
      <c r="P49" s="2"/>
    </row>
    <row r="50" spans="1:16" ht="19.899999999999999" customHeight="1" x14ac:dyDescent="0.2">
      <c r="A50" s="7" t="s">
        <v>44</v>
      </c>
      <c r="B50" s="24">
        <v>4300</v>
      </c>
      <c r="C50" s="28">
        <v>6285406.3327047098</v>
      </c>
      <c r="D50" s="28">
        <v>6213351.152815422</v>
      </c>
      <c r="E50" s="28">
        <f t="shared" si="3"/>
        <v>72055.1798892878</v>
      </c>
      <c r="F50" s="31">
        <v>0</v>
      </c>
      <c r="G50" s="33">
        <f t="shared" si="1"/>
        <v>48036.786592858531</v>
      </c>
      <c r="H50" s="31">
        <f t="shared" si="2"/>
        <v>24018.393296429269</v>
      </c>
      <c r="I50" s="2"/>
      <c r="J50" s="5"/>
      <c r="K50" s="2"/>
      <c r="L50" s="2"/>
      <c r="M50" s="2"/>
      <c r="N50" s="2"/>
      <c r="O50" s="2"/>
      <c r="P50" s="2"/>
    </row>
    <row r="51" spans="1:16" ht="19.899999999999999" customHeight="1" x14ac:dyDescent="0.2">
      <c r="A51" s="6" t="s">
        <v>45</v>
      </c>
      <c r="B51" s="25">
        <v>4400</v>
      </c>
      <c r="C51" s="29">
        <v>6831260.901846746</v>
      </c>
      <c r="D51" s="29">
        <v>6752947.6659797998</v>
      </c>
      <c r="E51" s="29">
        <f t="shared" si="3"/>
        <v>78313.235866946168</v>
      </c>
      <c r="F51" s="31">
        <v>0</v>
      </c>
      <c r="G51" s="34">
        <f t="shared" si="1"/>
        <v>52208.823911297448</v>
      </c>
      <c r="H51" s="32">
        <f t="shared" si="2"/>
        <v>26104.41195564872</v>
      </c>
      <c r="I51" s="2"/>
      <c r="J51" s="2"/>
      <c r="K51" s="2"/>
      <c r="L51" s="2"/>
      <c r="M51" s="2"/>
      <c r="N51" s="2"/>
      <c r="O51" s="2"/>
      <c r="P51" s="2"/>
    </row>
    <row r="52" spans="1:16" ht="19.899999999999999" customHeight="1" x14ac:dyDescent="0.2">
      <c r="A52" s="7" t="s">
        <v>46</v>
      </c>
      <c r="B52" s="24">
        <v>5800</v>
      </c>
      <c r="C52" s="28">
        <v>3434234.4308811855</v>
      </c>
      <c r="D52" s="28">
        <v>3394864.6966464203</v>
      </c>
      <c r="E52" s="28">
        <f t="shared" si="3"/>
        <v>39369.734234765172</v>
      </c>
      <c r="F52" s="31">
        <v>0</v>
      </c>
      <c r="G52" s="33">
        <f t="shared" si="1"/>
        <v>26246.489489843447</v>
      </c>
      <c r="H52" s="31">
        <f t="shared" si="2"/>
        <v>13123.244744921725</v>
      </c>
      <c r="I52" s="2"/>
      <c r="J52" s="2"/>
      <c r="K52" s="2"/>
      <c r="L52" s="2"/>
      <c r="M52" s="2"/>
      <c r="N52" s="2"/>
      <c r="O52" s="2"/>
      <c r="P52" s="2"/>
    </row>
    <row r="53" spans="1:16" ht="19.899999999999999" customHeight="1" x14ac:dyDescent="0.2">
      <c r="A53" s="6" t="s">
        <v>47</v>
      </c>
      <c r="B53" s="25">
        <v>4700</v>
      </c>
      <c r="C53" s="29">
        <v>7762053.5320419073</v>
      </c>
      <c r="D53" s="29">
        <v>7673063.7455406915</v>
      </c>
      <c r="E53" s="29">
        <f t="shared" si="3"/>
        <v>88989.786501215771</v>
      </c>
      <c r="F53" s="31">
        <v>0</v>
      </c>
      <c r="G53" s="34">
        <f t="shared" si="1"/>
        <v>59326.524334143847</v>
      </c>
      <c r="H53" s="32">
        <f t="shared" si="2"/>
        <v>29663.262167071924</v>
      </c>
      <c r="I53" s="2"/>
      <c r="J53" s="2"/>
      <c r="K53" s="2"/>
      <c r="L53" s="2"/>
      <c r="M53" s="2"/>
      <c r="N53" s="2"/>
      <c r="O53" s="2"/>
      <c r="P53" s="2"/>
    </row>
    <row r="54" spans="1:16" ht="19.899999999999999" customHeight="1" x14ac:dyDescent="0.2">
      <c r="A54" s="7" t="s">
        <v>48</v>
      </c>
      <c r="B54" s="24">
        <v>4800</v>
      </c>
      <c r="C54" s="28">
        <v>2790826.1915618102</v>
      </c>
      <c r="D54" s="28">
        <v>2758832.2070072507</v>
      </c>
      <c r="E54" s="28">
        <f t="shared" si="3"/>
        <v>31993.984554559458</v>
      </c>
      <c r="F54" s="31">
        <v>0</v>
      </c>
      <c r="G54" s="33">
        <f t="shared" si="1"/>
        <v>21329.323036372971</v>
      </c>
      <c r="H54" s="31">
        <f t="shared" si="2"/>
        <v>10664.661518186487</v>
      </c>
      <c r="I54" s="2"/>
      <c r="J54" s="2"/>
      <c r="K54" s="2"/>
      <c r="L54" s="2"/>
      <c r="M54" s="2"/>
      <c r="N54" s="2"/>
      <c r="O54" s="2"/>
      <c r="P54" s="2"/>
    </row>
    <row r="55" spans="1:16" ht="19.899999999999999" customHeight="1" x14ac:dyDescent="0.2">
      <c r="A55" s="6" t="s">
        <v>49</v>
      </c>
      <c r="B55" s="25">
        <v>5700</v>
      </c>
      <c r="C55" s="29">
        <v>3588834.7450121148</v>
      </c>
      <c r="D55" s="29">
        <v>3547692.6723236861</v>
      </c>
      <c r="E55" s="29">
        <f t="shared" si="3"/>
        <v>41142.072688428685</v>
      </c>
      <c r="F55" s="31">
        <v>0</v>
      </c>
      <c r="G55" s="34">
        <f t="shared" si="1"/>
        <v>27428.048458952457</v>
      </c>
      <c r="H55" s="32">
        <f t="shared" si="2"/>
        <v>13714.024229476228</v>
      </c>
      <c r="I55" s="2"/>
      <c r="J55" s="2"/>
      <c r="K55" s="2"/>
      <c r="L55" s="2"/>
      <c r="M55" s="2"/>
      <c r="N55" s="2"/>
      <c r="O55" s="2"/>
      <c r="P55" s="2"/>
    </row>
    <row r="56" spans="1:16" ht="19.899999999999999" customHeight="1" x14ac:dyDescent="0.2">
      <c r="A56" s="7" t="s">
        <v>50</v>
      </c>
      <c r="B56" s="24">
        <v>5400</v>
      </c>
      <c r="C56" s="28">
        <v>3978049.2915390772</v>
      </c>
      <c r="D56" s="28">
        <v>3932444.9990467075</v>
      </c>
      <c r="E56" s="28">
        <f>C56-D56</f>
        <v>45604.292492369656</v>
      </c>
      <c r="F56" s="31">
        <v>0</v>
      </c>
      <c r="G56" s="33">
        <f t="shared" si="1"/>
        <v>30402.861661579769</v>
      </c>
      <c r="H56" s="31">
        <f t="shared" si="2"/>
        <v>15201.430830789886</v>
      </c>
      <c r="I56" s="2"/>
      <c r="J56" s="2"/>
      <c r="K56" s="2"/>
      <c r="L56" s="2"/>
      <c r="M56" s="2"/>
      <c r="N56" s="2"/>
      <c r="O56" s="2"/>
      <c r="P56" s="2"/>
    </row>
    <row r="57" spans="1:16" ht="19.899999999999999" customHeight="1" x14ac:dyDescent="0.2">
      <c r="A57" s="26" t="s">
        <v>59</v>
      </c>
      <c r="B57" s="26"/>
      <c r="C57" s="26">
        <f>SUM(C6:C56)</f>
        <v>261677900.00000006</v>
      </c>
      <c r="D57" s="26">
        <f>SUM(D6:D56)</f>
        <v>258677899.99999994</v>
      </c>
      <c r="E57" s="26">
        <f>SUM(E6:E56)</f>
        <v>3000000.0000000298</v>
      </c>
      <c r="F57" s="27">
        <f>SUM(F6:F56)</f>
        <v>0</v>
      </c>
      <c r="G57" s="35">
        <f t="shared" ref="G57:H57" si="4">SUM(G6:G56)</f>
        <v>2000000.0000000191</v>
      </c>
      <c r="H57" s="35">
        <f t="shared" si="4"/>
        <v>1000000.0000000095</v>
      </c>
    </row>
    <row r="58" spans="1:16" x14ac:dyDescent="0.2">
      <c r="D58" s="14"/>
      <c r="E58" s="10"/>
      <c r="F58" s="10"/>
      <c r="G58" s="10"/>
      <c r="H58" s="11"/>
      <c r="I58" s="2"/>
      <c r="J58" s="2"/>
      <c r="K58" s="2"/>
      <c r="L58" s="2"/>
      <c r="M58" s="2"/>
      <c r="N58" s="2"/>
      <c r="O58" s="2"/>
      <c r="P58" s="2"/>
    </row>
    <row r="59" spans="1:16" x14ac:dyDescent="0.2">
      <c r="H59" s="11"/>
      <c r="I59" s="2"/>
      <c r="J59" s="2"/>
      <c r="K59" s="2"/>
      <c r="L59" s="2"/>
      <c r="M59" s="2"/>
      <c r="N59" s="2"/>
      <c r="O59" s="2"/>
      <c r="P59" s="2"/>
    </row>
  </sheetData>
  <mergeCells count="6">
    <mergeCell ref="A2:H2"/>
    <mergeCell ref="A3:A4"/>
    <mergeCell ref="C3:C4"/>
    <mergeCell ref="D3:D4"/>
    <mergeCell ref="E3:H3"/>
    <mergeCell ref="B3:B4"/>
  </mergeCells>
  <pageMargins left="0.51181102362204722" right="0.39370078740157483" top="0.59055118110236227" bottom="0.39370078740157483" header="0.11811023622047245" footer="0.11811023622047245"/>
  <pageSetup paperSize="9" scale="65" orientation="portrait" r:id="rId1"/>
  <headerFooter>
    <oddHeader xml:space="preserve">&amp;L&amp;"Arial,Standard"&amp;8&amp;K06-038Evangelischer Oberkirchenrat Stuttgart
Referat Finanzplanung, Haushalt, Steuern, Finanzcontrolling und Statistik&amp;R&amp;"Arial,Standard"&amp;8&amp;K06-038Stand 14.11.2019
</oddHeader>
    <oddFooter>&amp;L&amp;"Arial,Standard"&amp;9 &amp;K06-0447.1.4 - Finanzen der Kirchengemeinden und Statistik - &amp;Ufnanzen@elk-wue.de&amp;R&amp;"Arial,Standard"&amp;8&amp;K06-025Seite &amp;P von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Zusammenstellg. 2023 gesamt</vt:lpstr>
      <vt:lpstr>'Zusammenstellg. 2023 gesamt'!Drucktitel</vt:lpstr>
    </vt:vector>
  </TitlesOfParts>
  <Company>Evang. Oberkirchenrat Stuttgart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Wall, Thomas</dc:creator>
  <cp:lastModifiedBy>Bredow, Ute</cp:lastModifiedBy>
  <cp:lastPrinted>2019-11-14T12:37:42Z</cp:lastPrinted>
  <dcterms:created xsi:type="dcterms:W3CDTF">2013-05-21T14:40:12Z</dcterms:created>
  <dcterms:modified xsi:type="dcterms:W3CDTF">2023-01-20T12:15:06Z</dcterms:modified>
</cp:coreProperties>
</file>